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14" sheetId="1" r:id="rId1"/>
  </sheets>
  <externalReferences>
    <externalReference r:id="rId2"/>
  </externalReferences>
  <definedNames>
    <definedName name="_xlnm.Print_Area" localSheetId="0">'14'!$A$1:$S$62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3" i="1" l="1"/>
  <c r="M53" i="1"/>
  <c r="K53" i="1"/>
  <c r="J53" i="1"/>
  <c r="F53" i="1" s="1"/>
  <c r="F52" i="1" s="1"/>
  <c r="D53" i="1"/>
  <c r="D52" i="1" s="1"/>
  <c r="C53" i="1"/>
  <c r="B53" i="1"/>
  <c r="A53" i="1"/>
  <c r="S52" i="1"/>
  <c r="R52" i="1"/>
  <c r="Q52" i="1"/>
  <c r="P52" i="1"/>
  <c r="M52" i="1"/>
  <c r="K52" i="1"/>
  <c r="J52" i="1"/>
  <c r="I52" i="1"/>
  <c r="H52" i="1"/>
  <c r="G52" i="1"/>
  <c r="Q47" i="1"/>
  <c r="P47" i="1"/>
  <c r="N47" i="1"/>
  <c r="M47" i="1"/>
  <c r="M45" i="1" s="1"/>
  <c r="M44" i="1" s="1"/>
  <c r="M43" i="1" s="1"/>
  <c r="K47" i="1"/>
  <c r="J47" i="1"/>
  <c r="F47" i="1"/>
  <c r="D47" i="1"/>
  <c r="C47" i="1"/>
  <c r="B47" i="1"/>
  <c r="A47" i="1"/>
  <c r="Q46" i="1"/>
  <c r="P46" i="1"/>
  <c r="N46" i="1"/>
  <c r="M46" i="1"/>
  <c r="K46" i="1"/>
  <c r="J46" i="1"/>
  <c r="F46" i="1" s="1"/>
  <c r="F45" i="1" s="1"/>
  <c r="F44" i="1" s="1"/>
  <c r="F43" i="1" s="1"/>
  <c r="D46" i="1"/>
  <c r="C46" i="1"/>
  <c r="B46" i="1"/>
  <c r="A46" i="1"/>
  <c r="S45" i="1"/>
  <c r="R45" i="1"/>
  <c r="Q45" i="1"/>
  <c r="P45" i="1"/>
  <c r="P44" i="1" s="1"/>
  <c r="P43" i="1" s="1"/>
  <c r="K45" i="1"/>
  <c r="K44" i="1" s="1"/>
  <c r="K43" i="1" s="1"/>
  <c r="J45" i="1"/>
  <c r="I45" i="1"/>
  <c r="H45" i="1"/>
  <c r="G45" i="1"/>
  <c r="G44" i="1" s="1"/>
  <c r="G43" i="1" s="1"/>
  <c r="D45" i="1"/>
  <c r="D44" i="1" s="1"/>
  <c r="S44" i="1"/>
  <c r="R44" i="1"/>
  <c r="Q44" i="1"/>
  <c r="Q43" i="1" s="1"/>
  <c r="O44" i="1"/>
  <c r="N44" i="1"/>
  <c r="L44" i="1"/>
  <c r="J44" i="1"/>
  <c r="I44" i="1"/>
  <c r="H44" i="1"/>
  <c r="H43" i="1" s="1"/>
  <c r="E44" i="1"/>
  <c r="S43" i="1"/>
  <c r="S17" i="1" s="1"/>
  <c r="S15" i="1" s="1"/>
  <c r="R43" i="1"/>
  <c r="R17" i="1" s="1"/>
  <c r="R15" i="1" s="1"/>
  <c r="J43" i="1"/>
  <c r="I43" i="1"/>
  <c r="I17" i="1" s="1"/>
  <c r="I15" i="1" s="1"/>
  <c r="S22" i="1"/>
  <c r="R22" i="1"/>
  <c r="J22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O17" i="1"/>
  <c r="N17" i="1"/>
  <c r="L17" i="1"/>
  <c r="J17" i="1"/>
  <c r="J15" i="1" s="1"/>
  <c r="E17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A9" i="1"/>
  <c r="A6" i="1"/>
  <c r="F22" i="1" l="1"/>
  <c r="F17" i="1"/>
  <c r="F15" i="1" s="1"/>
  <c r="H22" i="1"/>
  <c r="H17" i="1"/>
  <c r="Q22" i="1"/>
  <c r="Q17" i="1"/>
  <c r="Q15" i="1" s="1"/>
  <c r="M22" i="1"/>
  <c r="M17" i="1"/>
  <c r="M15" i="1" s="1"/>
  <c r="H15" i="1"/>
  <c r="G22" i="1"/>
  <c r="G17" i="1"/>
  <c r="G15" i="1" s="1"/>
  <c r="K22" i="1"/>
  <c r="K17" i="1"/>
  <c r="K15" i="1" s="1"/>
  <c r="D43" i="1"/>
  <c r="P17" i="1"/>
  <c r="P15" i="1" s="1"/>
  <c r="P22" i="1"/>
  <c r="I22" i="1"/>
  <c r="D22" i="1" l="1"/>
  <c r="D17" i="1"/>
  <c r="D15" i="1" s="1"/>
</calcChain>
</file>

<file path=xl/sharedStrings.xml><?xml version="1.0" encoding="utf-8"?>
<sst xmlns="http://schemas.openxmlformats.org/spreadsheetml/2006/main" count="249" uniqueCount="114">
  <si>
    <t>Приложение  № 14</t>
  </si>
  <si>
    <t>к приказу Минэнерго России</t>
  </si>
  <si>
    <t>от 05.05.2016 г. №380</t>
  </si>
  <si>
    <t>Форма 14.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</si>
  <si>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</si>
  <si>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</si>
  <si>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</si>
  <si>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</si>
  <si>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</si>
  <si>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</si>
  <si>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</si>
  <si>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</si>
  <si>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</si>
  <si>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</si>
  <si>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</si>
  <si>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</si>
  <si>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Мощность, МВА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</si>
  <si>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</si>
  <si>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</si>
  <si>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</si>
  <si>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</si>
  <si>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</si>
  <si>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</si>
  <si>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</si>
  <si>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</si>
  <si>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</si>
  <si>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</si>
  <si>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</si>
  <si>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</si>
  <si>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</si>
  <si>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</si>
  <si>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</si>
  <si>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</si>
  <si>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</si>
  <si>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</si>
  <si>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</si>
  <si>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</si>
  <si>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</si>
  <si>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</si>
  <si>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</si>
  <si>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</si>
  <si>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</si>
  <si>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</si>
  <si>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</si>
  <si>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</si>
  <si>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</si>
  <si>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</si>
  <si>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Сахалинская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</si>
  <si>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</si>
  <si>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</si>
  <si>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</si>
  <si>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</si>
  <si>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</si>
  <si>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</si>
  <si>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</si>
  <si>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</si>
  <si>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</si>
  <si>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</si>
  <si>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</si>
  <si>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</si>
  <si>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</si>
  <si>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</si>
  <si>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</si>
  <si>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</si>
  <si>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</si>
  <si>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</si>
  <si>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</si>
  <si>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</si>
  <si>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</si>
  <si>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</si>
  <si>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</si>
  <si>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</si>
  <si>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</si>
  <si>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</si>
  <si>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</si>
  <si>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</si>
  <si>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</si>
  <si>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</si>
  <si>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</si>
  <si>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</si>
  <si>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</si>
  <si>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</si>
  <si>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</si>
  <si>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</si>
  <si>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Коммерческое предложение</t>
  </si>
  <si>
    <t>не требуется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</si>
  <si>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</si>
  <si>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</si>
  <si>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</si>
  <si>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</si>
  <si>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</si>
  <si>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</si>
  <si>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</si>
  <si>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
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</si>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</sst>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2" fillId="0" borderId="0"/>
    <xf numFmtId="0" fontId="1" fillId="0" borderId="0"/>
  </cellStyleXfs>
  <cellXfs count="59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right" vertical="center"/>
    </xf>
    <xf numFmtId="0" fontId="7" fillId="0" borderId="0" xfId="2" applyFont="1" applyAlignment="1">
      <alignment horizontal="center" vertical="top"/>
    </xf>
    <xf numFmtId="0" fontId="3" fillId="0" borderId="0" xfId="1" applyFont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3" fillId="3" borderId="0" xfId="1" applyFont="1" applyFill="1" applyAlignment="1">
      <alignment vertical="center"/>
    </xf>
    <xf numFmtId="0" fontId="3" fillId="3" borderId="0" xfId="1" applyFont="1" applyFill="1"/>
    <xf numFmtId="0" fontId="10" fillId="2" borderId="1" xfId="3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left" vertical="center" wrapText="1"/>
    </xf>
    <xf numFmtId="0" fontId="10" fillId="2" borderId="11" xfId="3" applyFont="1" applyFill="1" applyBorder="1" applyAlignment="1">
      <alignment horizontal="center" vertical="center"/>
    </xf>
    <xf numFmtId="0" fontId="3" fillId="4" borderId="0" xfId="1" applyFont="1" applyFill="1" applyAlignment="1">
      <alignment vertical="center"/>
    </xf>
    <xf numFmtId="0" fontId="3" fillId="4" borderId="0" xfId="1" applyFont="1" applyFill="1"/>
    <xf numFmtId="0" fontId="3" fillId="5" borderId="0" xfId="1" applyFont="1" applyFill="1" applyAlignment="1">
      <alignment vertical="center"/>
    </xf>
    <xf numFmtId="0" fontId="3" fillId="5" borderId="0" xfId="1" applyFont="1" applyFill="1"/>
    <xf numFmtId="49" fontId="2" fillId="2" borderId="1" xfId="3" applyNumberFormat="1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/>
    </xf>
    <xf numFmtId="0" fontId="3" fillId="6" borderId="0" xfId="1" applyFont="1" applyFill="1" applyAlignment="1">
      <alignment vertical="center"/>
    </xf>
    <xf numFmtId="0" fontId="3" fillId="6" borderId="0" xfId="1" applyFont="1" applyFill="1"/>
    <xf numFmtId="0" fontId="2" fillId="2" borderId="11" xfId="1" applyFont="1" applyFill="1" applyBorder="1" applyAlignment="1">
      <alignment horizontal="center" vertical="center"/>
    </xf>
    <xf numFmtId="0" fontId="2" fillId="0" borderId="0" xfId="1"/>
    <xf numFmtId="0" fontId="9" fillId="2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textRotation="90" wrapText="1"/>
    </xf>
    <xf numFmtId="0" fontId="2" fillId="2" borderId="9" xfId="1" applyFont="1" applyFill="1" applyBorder="1" applyAlignment="1">
      <alignment horizontal="center" vertical="center" textRotation="90" wrapText="1"/>
    </xf>
    <xf numFmtId="0" fontId="9" fillId="2" borderId="10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49" fontId="10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3" applyFont="1" applyFill="1" applyBorder="1" applyAlignment="1" applyProtection="1">
      <alignment horizontal="left" vertical="center" wrapText="1"/>
      <protection locked="0"/>
    </xf>
    <xf numFmtId="0" fontId="2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49" fontId="2" fillId="2" borderId="11" xfId="4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vertical="center" wrapText="1"/>
    </xf>
  </cellXfs>
  <cellStyles count="5">
    <cellStyle name="Обычный" xfId="0" builtinId="0"/>
    <cellStyle name="Обычный 10" xfId="3"/>
    <cellStyle name="Обычный 11" xfId="4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  <row r="52">
          <cell r="A52" t="str">
            <v>1.2.1.1.1</v>
          </cell>
          <cell r="B52" t="str">
            <v>Реконструкция ТП-9, КТПН 2хТМГ-400кВА</v>
          </cell>
          <cell r="C52" t="str">
            <v>P_1.1.1</v>
          </cell>
        </row>
        <row r="53">
          <cell r="A53" t="str">
            <v>1.2.1.1.2</v>
          </cell>
          <cell r="B53" t="str">
            <v>Реконструкция ТП-14, КТПН 1хТМГ-250кВА</v>
          </cell>
          <cell r="C53" t="str">
            <v>P_1.1.2</v>
          </cell>
        </row>
        <row r="59">
          <cell r="A59" t="str">
            <v>1.2.3.1</v>
          </cell>
          <cell r="B59" t="str">
            <v>Модернизация системы сбора данных с приборов учета электроэнергии класс напряжения 0,4 кВ</v>
          </cell>
          <cell r="C59" t="str">
            <v>P_2.3.1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  <row r="49">
          <cell r="T49">
            <v>22.850099999999998</v>
          </cell>
          <cell r="AM49">
            <v>22.850099999999998</v>
          </cell>
        </row>
        <row r="50">
          <cell r="T50">
            <v>13.631716800000001</v>
          </cell>
          <cell r="AW50">
            <v>13.631716800000001</v>
          </cell>
        </row>
        <row r="56">
          <cell r="T56">
            <v>5.2539274943999992</v>
          </cell>
          <cell r="AM56">
            <v>5.2539274943999992</v>
          </cell>
        </row>
      </sheetData>
      <sheetData sheetId="3">
        <row r="49">
          <cell r="AO49">
            <v>19.04175</v>
          </cell>
        </row>
        <row r="50">
          <cell r="AO50">
            <v>11.359764000000002</v>
          </cell>
        </row>
        <row r="56">
          <cell r="AO56">
            <v>4.3782729119999999</v>
          </cell>
        </row>
      </sheetData>
      <sheetData sheetId="4">
        <row r="51">
          <cell r="U51">
            <v>19.04175</v>
          </cell>
        </row>
        <row r="52">
          <cell r="AI52">
            <v>11.359764000000002</v>
          </cell>
        </row>
        <row r="58">
          <cell r="AI58">
            <v>4.3782729119999999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  <cell r="Z48">
            <v>0.8</v>
          </cell>
        </row>
        <row r="49">
          <cell r="Y49">
            <v>0.4</v>
          </cell>
          <cell r="Z49">
            <v>0.25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  <row r="47">
          <cell r="AC47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        </v>
          </cell>
        </row>
        <row r="53">
          <cell r="AC53" t="str">
            <v xml:space="preserve">Повышение качества и надежности электроснабжения. Снижение потерь в распределительной электрической сети, улучшение качества поставляемой электрической энергии потребителям и своевременно предотвращать аварийные ситуации в сетях 0,4кВ АО «Аэропорт Южно-Сахалинск». Провести замену устаревших приборов учета, не позволяющих осуществлять работу в составе интеллектуальной системы учета электроэнергии, прокладку новых интерфейсных кабелей, выполнить работы по параметризации, конфигурированию теле параметров электрических приборов учета с последующей передачей данных на сервер. Приобретение сервера для осуществления сбора и обработки информации.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FFFF00"/>
    <pageSetUpPr fitToPage="1"/>
  </sheetPr>
  <dimension ref="A1:AE65"/>
  <sheetViews>
    <sheetView tabSelected="1" view="pageBreakPreview" topLeftCell="A46" zoomScale="60" zoomScaleNormal="100" workbookViewId="0">
      <selection activeCell="M1" sqref="M1:M1048576"/>
    </sheetView>
  </sheetViews>
  <sheetFormatPr defaultRowHeight="15" x14ac:dyDescent="0.25"/>
  <cols>
    <col min="1" max="1" width="11.85546875" style="1" customWidth="1"/>
    <col min="2" max="2" width="37.7109375" style="2" customWidth="1"/>
    <col min="3" max="3" width="16" style="2" customWidth="1"/>
    <col min="4" max="4" width="23" style="2" customWidth="1"/>
    <col min="5" max="5" width="21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17.710937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30.7109375" style="2" customWidth="1"/>
    <col min="15" max="15" width="20.42578125" style="2" customWidth="1"/>
    <col min="16" max="16" width="14" style="2" customWidth="1"/>
    <col min="17" max="17" width="10.7109375" style="2" customWidth="1"/>
    <col min="18" max="18" width="12.5703125" style="2" customWidth="1"/>
    <col min="19" max="19" width="13" style="7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ht="18.75" x14ac:dyDescent="0.25">
      <c r="S1" s="3" t="s">
        <v>0</v>
      </c>
    </row>
    <row r="2" spans="1:31" ht="18.75" x14ac:dyDescent="0.3">
      <c r="S2" s="4" t="s">
        <v>1</v>
      </c>
    </row>
    <row r="3" spans="1:31" ht="18.75" x14ac:dyDescent="0.3">
      <c r="S3" s="4" t="s">
        <v>2</v>
      </c>
    </row>
    <row r="4" spans="1:31" ht="16.5" x14ac:dyDescent="0.25">
      <c r="A4" s="26" t="s">
        <v>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</row>
    <row r="6" spans="1:31" ht="15.75" x14ac:dyDescent="0.25">
      <c r="A6" s="27" t="str">
        <f>'[1]1-2026'!A7:BK7</f>
        <v>Инвестиционная программа Акционерное общество "Аэропорт Южно-Сахалинск"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5"/>
    </row>
    <row r="7" spans="1:31" ht="15.75" x14ac:dyDescent="0.25">
      <c r="A7" s="28" t="s">
        <v>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5"/>
    </row>
    <row r="8" spans="1:31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</row>
    <row r="9" spans="1:31" ht="15.75" x14ac:dyDescent="0.25">
      <c r="A9" s="29" t="str">
        <f>'[1]1-2026'!A10:BK10</f>
        <v>Год раскрытия информации: 2025 год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5"/>
    </row>
    <row r="10" spans="1:31" s="7" customFormat="1" ht="16.5" customHeight="1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7" customFormat="1" ht="38.25" customHeight="1" x14ac:dyDescent="0.25">
      <c r="A11" s="31" t="s">
        <v>5</v>
      </c>
      <c r="B11" s="31" t="s">
        <v>6</v>
      </c>
      <c r="C11" s="31" t="s">
        <v>7</v>
      </c>
      <c r="D11" s="25" t="s">
        <v>8</v>
      </c>
      <c r="E11" s="25" t="s">
        <v>9</v>
      </c>
      <c r="F11" s="32" t="s">
        <v>10</v>
      </c>
      <c r="G11" s="33"/>
      <c r="H11" s="33"/>
      <c r="I11" s="33"/>
      <c r="J11" s="34"/>
      <c r="K11" s="35" t="s">
        <v>11</v>
      </c>
      <c r="L11" s="32" t="s">
        <v>12</v>
      </c>
      <c r="M11" s="34"/>
      <c r="N11" s="31" t="s">
        <v>13</v>
      </c>
      <c r="O11" s="36" t="s">
        <v>14</v>
      </c>
      <c r="P11" s="25" t="s">
        <v>15</v>
      </c>
      <c r="Q11" s="25"/>
      <c r="R11" s="25"/>
      <c r="S11" s="25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7" customFormat="1" ht="51" customHeight="1" x14ac:dyDescent="0.25">
      <c r="A12" s="31"/>
      <c r="B12" s="31"/>
      <c r="C12" s="31"/>
      <c r="D12" s="25"/>
      <c r="E12" s="25"/>
      <c r="F12" s="37"/>
      <c r="G12" s="38"/>
      <c r="H12" s="38"/>
      <c r="I12" s="38"/>
      <c r="J12" s="39"/>
      <c r="K12" s="40"/>
      <c r="L12" s="37"/>
      <c r="M12" s="39"/>
      <c r="N12" s="31"/>
      <c r="O12" s="41"/>
      <c r="P12" s="25" t="s">
        <v>16</v>
      </c>
      <c r="Q12" s="25"/>
      <c r="R12" s="25" t="s">
        <v>17</v>
      </c>
      <c r="S12" s="25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7" customFormat="1" ht="137.25" customHeight="1" x14ac:dyDescent="0.25">
      <c r="A13" s="31"/>
      <c r="B13" s="31"/>
      <c r="C13" s="31"/>
      <c r="D13" s="25"/>
      <c r="E13" s="25"/>
      <c r="F13" s="42" t="s">
        <v>18</v>
      </c>
      <c r="G13" s="42" t="s">
        <v>19</v>
      </c>
      <c r="H13" s="42" t="s">
        <v>20</v>
      </c>
      <c r="I13" s="43" t="s">
        <v>21</v>
      </c>
      <c r="J13" s="42" t="s">
        <v>22</v>
      </c>
      <c r="K13" s="44"/>
      <c r="L13" s="8" t="s">
        <v>23</v>
      </c>
      <c r="M13" s="8" t="s">
        <v>24</v>
      </c>
      <c r="N13" s="31"/>
      <c r="O13" s="45"/>
      <c r="P13" s="42" t="s">
        <v>25</v>
      </c>
      <c r="Q13" s="42" t="s">
        <v>26</v>
      </c>
      <c r="R13" s="42" t="s">
        <v>25</v>
      </c>
      <c r="S13" s="42" t="s">
        <v>26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7" customFormat="1" ht="15" customHeight="1" x14ac:dyDescent="0.25">
      <c r="A14" s="46">
        <v>1</v>
      </c>
      <c r="B14" s="46">
        <v>2</v>
      </c>
      <c r="C14" s="46">
        <v>3</v>
      </c>
      <c r="D14" s="46">
        <v>4</v>
      </c>
      <c r="E14" s="46">
        <v>5</v>
      </c>
      <c r="F14" s="46">
        <v>6</v>
      </c>
      <c r="G14" s="46">
        <v>7</v>
      </c>
      <c r="H14" s="46">
        <v>8</v>
      </c>
      <c r="I14" s="46">
        <v>9</v>
      </c>
      <c r="J14" s="46">
        <v>10</v>
      </c>
      <c r="K14" s="46">
        <v>11</v>
      </c>
      <c r="L14" s="46">
        <v>12</v>
      </c>
      <c r="M14" s="46">
        <v>13</v>
      </c>
      <c r="N14" s="46">
        <v>14</v>
      </c>
      <c r="O14" s="46">
        <v>15</v>
      </c>
      <c r="P14" s="47" t="s">
        <v>27</v>
      </c>
      <c r="Q14" s="47" t="s">
        <v>28</v>
      </c>
      <c r="R14" s="47" t="s">
        <v>29</v>
      </c>
      <c r="S14" s="47" t="s">
        <v>30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s="10" customFormat="1" ht="31.5" x14ac:dyDescent="0.25">
      <c r="A15" s="11">
        <v>0</v>
      </c>
      <c r="B15" s="11" t="s">
        <v>31</v>
      </c>
      <c r="C15" s="48" t="s">
        <v>32</v>
      </c>
      <c r="D15" s="49">
        <f>D16+D17+D18+D19+D20+D21</f>
        <v>41.735744294399993</v>
      </c>
      <c r="E15" s="49" t="s">
        <v>33</v>
      </c>
      <c r="F15" s="49">
        <f t="shared" ref="F15:S15" si="0">F16+F17+F18+F19+F20+F21</f>
        <v>41.735744294399993</v>
      </c>
      <c r="G15" s="49">
        <f t="shared" si="0"/>
        <v>0</v>
      </c>
      <c r="H15" s="49">
        <f t="shared" si="0"/>
        <v>0</v>
      </c>
      <c r="I15" s="49">
        <f t="shared" si="0"/>
        <v>0</v>
      </c>
      <c r="J15" s="49">
        <f t="shared" si="0"/>
        <v>41.735744294399993</v>
      </c>
      <c r="K15" s="49">
        <f t="shared" si="0"/>
        <v>34.779786912000006</v>
      </c>
      <c r="L15" s="49" t="s">
        <v>33</v>
      </c>
      <c r="M15" s="49">
        <f t="shared" si="0"/>
        <v>34.779786912000006</v>
      </c>
      <c r="N15" s="49" t="s">
        <v>33</v>
      </c>
      <c r="O15" s="49" t="s">
        <v>33</v>
      </c>
      <c r="P15" s="49">
        <f t="shared" si="0"/>
        <v>0.65</v>
      </c>
      <c r="Q15" s="49">
        <f t="shared" si="0"/>
        <v>1.05</v>
      </c>
      <c r="R15" s="49">
        <f t="shared" si="0"/>
        <v>0</v>
      </c>
      <c r="S15" s="49">
        <f t="shared" si="0"/>
        <v>0</v>
      </c>
      <c r="T15" s="9"/>
      <c r="U15" s="9"/>
    </row>
    <row r="16" spans="1:31" ht="31.5" x14ac:dyDescent="0.25">
      <c r="A16" s="11" t="s">
        <v>34</v>
      </c>
      <c r="B16" s="12" t="s">
        <v>35</v>
      </c>
      <c r="C16" s="13" t="s">
        <v>32</v>
      </c>
      <c r="D16" s="46">
        <f>D23</f>
        <v>0</v>
      </c>
      <c r="E16" s="46" t="str">
        <f t="shared" ref="E16:S16" si="1">E23</f>
        <v>нд</v>
      </c>
      <c r="F16" s="46">
        <f t="shared" si="1"/>
        <v>0</v>
      </c>
      <c r="G16" s="46">
        <f t="shared" si="1"/>
        <v>0</v>
      </c>
      <c r="H16" s="46">
        <f t="shared" si="1"/>
        <v>0</v>
      </c>
      <c r="I16" s="46">
        <f t="shared" si="1"/>
        <v>0</v>
      </c>
      <c r="J16" s="46">
        <f t="shared" si="1"/>
        <v>0</v>
      </c>
      <c r="K16" s="46">
        <f t="shared" si="1"/>
        <v>0</v>
      </c>
      <c r="L16" s="46" t="str">
        <f t="shared" si="1"/>
        <v>нд</v>
      </c>
      <c r="M16" s="46">
        <f t="shared" si="1"/>
        <v>0</v>
      </c>
      <c r="N16" s="46" t="str">
        <f t="shared" si="1"/>
        <v>нд</v>
      </c>
      <c r="O16" s="46" t="str">
        <f t="shared" si="1"/>
        <v>нд</v>
      </c>
      <c r="P16" s="46">
        <f t="shared" si="1"/>
        <v>0</v>
      </c>
      <c r="Q16" s="46">
        <f t="shared" si="1"/>
        <v>0</v>
      </c>
      <c r="R16" s="46">
        <f t="shared" si="1"/>
        <v>0</v>
      </c>
      <c r="S16" s="46">
        <f t="shared" si="1"/>
        <v>0</v>
      </c>
    </row>
    <row r="17" spans="1:21" ht="47.25" x14ac:dyDescent="0.25">
      <c r="A17" s="11" t="s">
        <v>36</v>
      </c>
      <c r="B17" s="12" t="s">
        <v>37</v>
      </c>
      <c r="C17" s="13" t="s">
        <v>32</v>
      </c>
      <c r="D17" s="49">
        <f>D43</f>
        <v>41.735744294399993</v>
      </c>
      <c r="E17" s="49" t="str">
        <f t="shared" ref="E17:S17" si="2">E43</f>
        <v>нд</v>
      </c>
      <c r="F17" s="49">
        <f t="shared" si="2"/>
        <v>41.735744294399993</v>
      </c>
      <c r="G17" s="49">
        <f t="shared" si="2"/>
        <v>0</v>
      </c>
      <c r="H17" s="49">
        <f t="shared" si="2"/>
        <v>0</v>
      </c>
      <c r="I17" s="49">
        <f t="shared" si="2"/>
        <v>0</v>
      </c>
      <c r="J17" s="49">
        <f t="shared" si="2"/>
        <v>41.735744294399993</v>
      </c>
      <c r="K17" s="49">
        <f t="shared" si="2"/>
        <v>34.779786912000006</v>
      </c>
      <c r="L17" s="49" t="str">
        <f t="shared" si="2"/>
        <v>нд</v>
      </c>
      <c r="M17" s="49">
        <f t="shared" si="2"/>
        <v>34.779786912000006</v>
      </c>
      <c r="N17" s="49" t="str">
        <f t="shared" si="2"/>
        <v>нд</v>
      </c>
      <c r="O17" s="49" t="str">
        <f t="shared" si="2"/>
        <v>нд</v>
      </c>
      <c r="P17" s="49">
        <f t="shared" si="2"/>
        <v>0.65</v>
      </c>
      <c r="Q17" s="49">
        <f t="shared" si="2"/>
        <v>1.05</v>
      </c>
      <c r="R17" s="49">
        <f t="shared" si="2"/>
        <v>0</v>
      </c>
      <c r="S17" s="49">
        <f t="shared" si="2"/>
        <v>0</v>
      </c>
    </row>
    <row r="18" spans="1:21" ht="94.5" x14ac:dyDescent="0.25">
      <c r="A18" s="11" t="s">
        <v>38</v>
      </c>
      <c r="B18" s="12" t="s">
        <v>39</v>
      </c>
      <c r="C18" s="13" t="s">
        <v>32</v>
      </c>
      <c r="D18" s="46">
        <f>D57</f>
        <v>0</v>
      </c>
      <c r="E18" s="46" t="str">
        <f t="shared" ref="E18:S18" si="3">E57</f>
        <v>нд</v>
      </c>
      <c r="F18" s="46">
        <f t="shared" si="3"/>
        <v>0</v>
      </c>
      <c r="G18" s="46">
        <f t="shared" si="3"/>
        <v>0</v>
      </c>
      <c r="H18" s="46">
        <f t="shared" si="3"/>
        <v>0</v>
      </c>
      <c r="I18" s="46">
        <f t="shared" si="3"/>
        <v>0</v>
      </c>
      <c r="J18" s="46">
        <f t="shared" si="3"/>
        <v>0</v>
      </c>
      <c r="K18" s="46">
        <f t="shared" si="3"/>
        <v>0</v>
      </c>
      <c r="L18" s="46" t="str">
        <f t="shared" si="3"/>
        <v>нд</v>
      </c>
      <c r="M18" s="46">
        <f t="shared" si="3"/>
        <v>0</v>
      </c>
      <c r="N18" s="46" t="str">
        <f t="shared" si="3"/>
        <v>нд</v>
      </c>
      <c r="O18" s="46" t="str">
        <f t="shared" si="3"/>
        <v>нд</v>
      </c>
      <c r="P18" s="46">
        <f t="shared" si="3"/>
        <v>0</v>
      </c>
      <c r="Q18" s="46">
        <f t="shared" si="3"/>
        <v>0</v>
      </c>
      <c r="R18" s="46">
        <f t="shared" si="3"/>
        <v>0</v>
      </c>
      <c r="S18" s="46">
        <f t="shared" si="3"/>
        <v>0</v>
      </c>
    </row>
    <row r="19" spans="1:21" ht="47.25" x14ac:dyDescent="0.25">
      <c r="A19" s="11" t="s">
        <v>40</v>
      </c>
      <c r="B19" s="12" t="s">
        <v>41</v>
      </c>
      <c r="C19" s="13" t="s">
        <v>32</v>
      </c>
      <c r="D19" s="46">
        <f>D60</f>
        <v>0</v>
      </c>
      <c r="E19" s="46" t="str">
        <f t="shared" ref="E19:S21" si="4">E60</f>
        <v>нд</v>
      </c>
      <c r="F19" s="46">
        <f t="shared" si="4"/>
        <v>0</v>
      </c>
      <c r="G19" s="46">
        <f t="shared" si="4"/>
        <v>0</v>
      </c>
      <c r="H19" s="46">
        <f t="shared" si="4"/>
        <v>0</v>
      </c>
      <c r="I19" s="46">
        <f t="shared" si="4"/>
        <v>0</v>
      </c>
      <c r="J19" s="46">
        <f t="shared" si="4"/>
        <v>0</v>
      </c>
      <c r="K19" s="46">
        <f t="shared" si="4"/>
        <v>0</v>
      </c>
      <c r="L19" s="46" t="str">
        <f t="shared" si="4"/>
        <v>нд</v>
      </c>
      <c r="M19" s="46">
        <f t="shared" si="4"/>
        <v>0</v>
      </c>
      <c r="N19" s="46" t="str">
        <f t="shared" si="4"/>
        <v>нд</v>
      </c>
      <c r="O19" s="46" t="str">
        <f t="shared" si="4"/>
        <v>нд</v>
      </c>
      <c r="P19" s="46">
        <f t="shared" si="4"/>
        <v>0</v>
      </c>
      <c r="Q19" s="46">
        <f t="shared" si="4"/>
        <v>0</v>
      </c>
      <c r="R19" s="46">
        <f t="shared" si="4"/>
        <v>0</v>
      </c>
      <c r="S19" s="46">
        <f t="shared" si="4"/>
        <v>0</v>
      </c>
    </row>
    <row r="20" spans="1:21" ht="47.25" x14ac:dyDescent="0.25">
      <c r="A20" s="11" t="s">
        <v>42</v>
      </c>
      <c r="B20" s="12" t="s">
        <v>43</v>
      </c>
      <c r="C20" s="13" t="s">
        <v>32</v>
      </c>
      <c r="D20" s="46">
        <f>D61</f>
        <v>0</v>
      </c>
      <c r="E20" s="46" t="str">
        <f t="shared" si="4"/>
        <v>нд</v>
      </c>
      <c r="F20" s="46">
        <f t="shared" si="4"/>
        <v>0</v>
      </c>
      <c r="G20" s="46">
        <f t="shared" si="4"/>
        <v>0</v>
      </c>
      <c r="H20" s="46">
        <f t="shared" si="4"/>
        <v>0</v>
      </c>
      <c r="I20" s="46">
        <f t="shared" si="4"/>
        <v>0</v>
      </c>
      <c r="J20" s="46">
        <f t="shared" si="4"/>
        <v>0</v>
      </c>
      <c r="K20" s="46">
        <f t="shared" si="4"/>
        <v>0</v>
      </c>
      <c r="L20" s="46" t="str">
        <f t="shared" si="4"/>
        <v>нд</v>
      </c>
      <c r="M20" s="46">
        <f t="shared" si="4"/>
        <v>0</v>
      </c>
      <c r="N20" s="46" t="str">
        <f t="shared" si="4"/>
        <v>нд</v>
      </c>
      <c r="O20" s="46" t="str">
        <f t="shared" si="4"/>
        <v>нд</v>
      </c>
      <c r="P20" s="46">
        <f t="shared" si="4"/>
        <v>0</v>
      </c>
      <c r="Q20" s="46">
        <f t="shared" si="4"/>
        <v>0</v>
      </c>
      <c r="R20" s="46">
        <f t="shared" si="4"/>
        <v>0</v>
      </c>
      <c r="S20" s="46">
        <f t="shared" si="4"/>
        <v>0</v>
      </c>
    </row>
    <row r="21" spans="1:21" ht="31.5" x14ac:dyDescent="0.25">
      <c r="A21" s="11" t="s">
        <v>44</v>
      </c>
      <c r="B21" s="12" t="s">
        <v>45</v>
      </c>
      <c r="C21" s="13" t="s">
        <v>32</v>
      </c>
      <c r="D21" s="46">
        <f>D62</f>
        <v>0</v>
      </c>
      <c r="E21" s="46" t="str">
        <f t="shared" si="4"/>
        <v>нд</v>
      </c>
      <c r="F21" s="46">
        <f t="shared" si="4"/>
        <v>0</v>
      </c>
      <c r="G21" s="46">
        <f t="shared" si="4"/>
        <v>0</v>
      </c>
      <c r="H21" s="46">
        <f t="shared" si="4"/>
        <v>0</v>
      </c>
      <c r="I21" s="46">
        <f t="shared" si="4"/>
        <v>0</v>
      </c>
      <c r="J21" s="46">
        <f t="shared" si="4"/>
        <v>0</v>
      </c>
      <c r="K21" s="46">
        <f t="shared" si="4"/>
        <v>0</v>
      </c>
      <c r="L21" s="46" t="str">
        <f t="shared" si="4"/>
        <v>нд</v>
      </c>
      <c r="M21" s="46">
        <f t="shared" si="4"/>
        <v>0</v>
      </c>
      <c r="N21" s="46" t="str">
        <f t="shared" si="4"/>
        <v>нд</v>
      </c>
      <c r="O21" s="46" t="str">
        <f t="shared" si="4"/>
        <v>нд</v>
      </c>
      <c r="P21" s="46">
        <f t="shared" si="4"/>
        <v>0</v>
      </c>
      <c r="Q21" s="46">
        <f t="shared" si="4"/>
        <v>0</v>
      </c>
      <c r="R21" s="46">
        <f t="shared" si="4"/>
        <v>0</v>
      </c>
      <c r="S21" s="46">
        <f t="shared" si="4"/>
        <v>0</v>
      </c>
    </row>
    <row r="22" spans="1:21" s="15" customFormat="1" ht="15.75" x14ac:dyDescent="0.25">
      <c r="A22" s="50" t="s">
        <v>46</v>
      </c>
      <c r="B22" s="51" t="s">
        <v>47</v>
      </c>
      <c r="C22" s="13" t="s">
        <v>32</v>
      </c>
      <c r="D22" s="49">
        <f>D23+D43+D57+D60+D61+D62</f>
        <v>41.735744294399993</v>
      </c>
      <c r="E22" s="46" t="s">
        <v>33</v>
      </c>
      <c r="F22" s="49">
        <f t="shared" ref="F22:K22" si="5">F23+F43+F57+F60+F61+F62</f>
        <v>41.735744294399993</v>
      </c>
      <c r="G22" s="49">
        <f t="shared" si="5"/>
        <v>0</v>
      </c>
      <c r="H22" s="49">
        <f t="shared" si="5"/>
        <v>0</v>
      </c>
      <c r="I22" s="49">
        <f t="shared" si="5"/>
        <v>0</v>
      </c>
      <c r="J22" s="49">
        <f t="shared" si="5"/>
        <v>41.735744294399993</v>
      </c>
      <c r="K22" s="49">
        <f t="shared" si="5"/>
        <v>34.779786912000006</v>
      </c>
      <c r="L22" s="46" t="s">
        <v>33</v>
      </c>
      <c r="M22" s="49">
        <f>M23+M43+M57+M60+M61+M62</f>
        <v>34.779786912000006</v>
      </c>
      <c r="N22" s="46" t="s">
        <v>33</v>
      </c>
      <c r="O22" s="46" t="s">
        <v>33</v>
      </c>
      <c r="P22" s="49">
        <f>P23+P43+P57+P60+P61+P62</f>
        <v>0.65</v>
      </c>
      <c r="Q22" s="49">
        <f>Q23+Q43+Q57+Q60+Q61+Q62</f>
        <v>1.05</v>
      </c>
      <c r="R22" s="49">
        <f>R23+R43+R57+R60+R61+R62</f>
        <v>0</v>
      </c>
      <c r="S22" s="49">
        <f>S23+S43+S57+S60+S61+S62</f>
        <v>0</v>
      </c>
      <c r="T22" s="14"/>
      <c r="U22" s="14"/>
    </row>
    <row r="23" spans="1:21" s="17" customFormat="1" ht="31.5" x14ac:dyDescent="0.25">
      <c r="A23" s="18" t="s">
        <v>48</v>
      </c>
      <c r="B23" s="19" t="s">
        <v>49</v>
      </c>
      <c r="C23" s="13" t="s">
        <v>32</v>
      </c>
      <c r="D23" s="46">
        <v>0</v>
      </c>
      <c r="E23" s="46" t="s">
        <v>33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 t="s">
        <v>33</v>
      </c>
      <c r="M23" s="46">
        <v>0</v>
      </c>
      <c r="N23" s="46" t="s">
        <v>33</v>
      </c>
      <c r="O23" s="46" t="s">
        <v>33</v>
      </c>
      <c r="P23" s="46">
        <v>0</v>
      </c>
      <c r="Q23" s="46">
        <v>0</v>
      </c>
      <c r="R23" s="46">
        <v>0</v>
      </c>
      <c r="S23" s="46">
        <v>0</v>
      </c>
      <c r="T23" s="16"/>
      <c r="U23" s="16"/>
    </row>
    <row r="24" spans="1:21" ht="47.25" hidden="1" x14ac:dyDescent="0.25">
      <c r="A24" s="18" t="s">
        <v>50</v>
      </c>
      <c r="B24" s="19" t="s">
        <v>51</v>
      </c>
      <c r="C24" s="20" t="s">
        <v>32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</row>
    <row r="25" spans="1:21" ht="78.75" hidden="1" x14ac:dyDescent="0.25">
      <c r="A25" s="18" t="s">
        <v>52</v>
      </c>
      <c r="B25" s="19" t="s">
        <v>53</v>
      </c>
      <c r="C25" s="20" t="s">
        <v>32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</row>
    <row r="26" spans="1:21" ht="78.75" hidden="1" x14ac:dyDescent="0.25">
      <c r="A26" s="18" t="s">
        <v>54</v>
      </c>
      <c r="B26" s="19" t="s">
        <v>55</v>
      </c>
      <c r="C26" s="20" t="s">
        <v>32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</row>
    <row r="27" spans="1:21" ht="63" hidden="1" x14ac:dyDescent="0.25">
      <c r="A27" s="18" t="s">
        <v>56</v>
      </c>
      <c r="B27" s="19" t="s">
        <v>57</v>
      </c>
      <c r="C27" s="20" t="s">
        <v>32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</row>
    <row r="28" spans="1:21" ht="47.25" hidden="1" x14ac:dyDescent="0.25">
      <c r="A28" s="18" t="s">
        <v>58</v>
      </c>
      <c r="B28" s="19" t="s">
        <v>59</v>
      </c>
      <c r="C28" s="20" t="s">
        <v>32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</row>
    <row r="29" spans="1:21" ht="78.75" hidden="1" x14ac:dyDescent="0.25">
      <c r="A29" s="18" t="s">
        <v>60</v>
      </c>
      <c r="B29" s="19" t="s">
        <v>61</v>
      </c>
      <c r="C29" s="20" t="s">
        <v>32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</row>
    <row r="30" spans="1:21" ht="47.25" hidden="1" x14ac:dyDescent="0.25">
      <c r="A30" s="18" t="s">
        <v>62</v>
      </c>
      <c r="B30" s="19" t="s">
        <v>63</v>
      </c>
      <c r="C30" s="20" t="s">
        <v>32</v>
      </c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</row>
    <row r="31" spans="1:21" ht="63" hidden="1" x14ac:dyDescent="0.25">
      <c r="A31" s="18" t="s">
        <v>64</v>
      </c>
      <c r="B31" s="19" t="s">
        <v>65</v>
      </c>
      <c r="C31" s="20" t="s">
        <v>32</v>
      </c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</row>
    <row r="32" spans="1:21" ht="47.25" hidden="1" x14ac:dyDescent="0.25">
      <c r="A32" s="18" t="s">
        <v>66</v>
      </c>
      <c r="B32" s="19" t="s">
        <v>67</v>
      </c>
      <c r="C32" s="20" t="s">
        <v>32</v>
      </c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</row>
    <row r="33" spans="1:21" ht="141.75" hidden="1" x14ac:dyDescent="0.25">
      <c r="A33" s="18" t="s">
        <v>66</v>
      </c>
      <c r="B33" s="19" t="s">
        <v>68</v>
      </c>
      <c r="C33" s="20" t="s">
        <v>32</v>
      </c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</row>
    <row r="34" spans="1:21" ht="126" hidden="1" x14ac:dyDescent="0.25">
      <c r="A34" s="18" t="s">
        <v>66</v>
      </c>
      <c r="B34" s="19" t="s">
        <v>69</v>
      </c>
      <c r="C34" s="20" t="s">
        <v>32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</row>
    <row r="35" spans="1:21" ht="126" hidden="1" x14ac:dyDescent="0.25">
      <c r="A35" s="18" t="s">
        <v>66</v>
      </c>
      <c r="B35" s="19" t="s">
        <v>70</v>
      </c>
      <c r="C35" s="20" t="s">
        <v>32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</row>
    <row r="36" spans="1:21" ht="47.25" hidden="1" x14ac:dyDescent="0.25">
      <c r="A36" s="18" t="s">
        <v>71</v>
      </c>
      <c r="B36" s="19" t="s">
        <v>67</v>
      </c>
      <c r="C36" s="20" t="s">
        <v>32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</row>
    <row r="37" spans="1:21" ht="141.75" hidden="1" x14ac:dyDescent="0.25">
      <c r="A37" s="18" t="s">
        <v>71</v>
      </c>
      <c r="B37" s="19" t="s">
        <v>68</v>
      </c>
      <c r="C37" s="20" t="s">
        <v>32</v>
      </c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</row>
    <row r="38" spans="1:21" ht="126" hidden="1" x14ac:dyDescent="0.25">
      <c r="A38" s="18" t="s">
        <v>71</v>
      </c>
      <c r="B38" s="19" t="s">
        <v>69</v>
      </c>
      <c r="C38" s="20" t="s">
        <v>32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</row>
    <row r="39" spans="1:21" ht="126" hidden="1" x14ac:dyDescent="0.25">
      <c r="A39" s="18" t="s">
        <v>71</v>
      </c>
      <c r="B39" s="19" t="s">
        <v>70</v>
      </c>
      <c r="C39" s="20" t="s">
        <v>32</v>
      </c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</row>
    <row r="40" spans="1:21" ht="110.25" hidden="1" x14ac:dyDescent="0.25">
      <c r="A40" s="18" t="s">
        <v>72</v>
      </c>
      <c r="B40" s="19" t="s">
        <v>73</v>
      </c>
      <c r="C40" s="20" t="s">
        <v>32</v>
      </c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</row>
    <row r="41" spans="1:21" ht="94.5" hidden="1" x14ac:dyDescent="0.25">
      <c r="A41" s="18" t="s">
        <v>74</v>
      </c>
      <c r="B41" s="19" t="s">
        <v>75</v>
      </c>
      <c r="C41" s="20" t="s">
        <v>32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</row>
    <row r="42" spans="1:21" ht="94.5" hidden="1" x14ac:dyDescent="0.25">
      <c r="A42" s="18" t="s">
        <v>76</v>
      </c>
      <c r="B42" s="19" t="s">
        <v>77</v>
      </c>
      <c r="C42" s="20" t="s">
        <v>32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</row>
    <row r="43" spans="1:21" s="17" customFormat="1" ht="47.25" x14ac:dyDescent="0.25">
      <c r="A43" s="18" t="s">
        <v>78</v>
      </c>
      <c r="B43" s="19" t="s">
        <v>79</v>
      </c>
      <c r="C43" s="13" t="s">
        <v>32</v>
      </c>
      <c r="D43" s="49">
        <f>D44+D49+D52+D54</f>
        <v>41.735744294399993</v>
      </c>
      <c r="E43" s="46" t="s">
        <v>33</v>
      </c>
      <c r="F43" s="49">
        <f t="shared" ref="F43:K43" si="6">F44+F49+F52+F54</f>
        <v>41.735744294399993</v>
      </c>
      <c r="G43" s="49">
        <f t="shared" si="6"/>
        <v>0</v>
      </c>
      <c r="H43" s="49">
        <f t="shared" si="6"/>
        <v>0</v>
      </c>
      <c r="I43" s="49">
        <f t="shared" si="6"/>
        <v>0</v>
      </c>
      <c r="J43" s="49">
        <f t="shared" si="6"/>
        <v>41.735744294399993</v>
      </c>
      <c r="K43" s="49">
        <f t="shared" si="6"/>
        <v>34.779786912000006</v>
      </c>
      <c r="L43" s="46" t="s">
        <v>33</v>
      </c>
      <c r="M43" s="49">
        <f>M44+M49+M52+M54</f>
        <v>34.779786912000006</v>
      </c>
      <c r="N43" s="46" t="s">
        <v>33</v>
      </c>
      <c r="O43" s="46" t="s">
        <v>33</v>
      </c>
      <c r="P43" s="49">
        <f>P44+P49+P52+P54</f>
        <v>0.65</v>
      </c>
      <c r="Q43" s="49">
        <f>Q44+Q49+Q52+Q54</f>
        <v>1.05</v>
      </c>
      <c r="R43" s="49">
        <f>R44+R49+R52+R54</f>
        <v>0</v>
      </c>
      <c r="S43" s="49">
        <f>S44+S49+S52+S54</f>
        <v>0</v>
      </c>
      <c r="T43" s="16"/>
      <c r="U43" s="16"/>
    </row>
    <row r="44" spans="1:21" ht="78.75" x14ac:dyDescent="0.25">
      <c r="A44" s="18" t="s">
        <v>80</v>
      </c>
      <c r="B44" s="19" t="s">
        <v>81</v>
      </c>
      <c r="C44" s="13" t="s">
        <v>32</v>
      </c>
      <c r="D44" s="49">
        <f>D45</f>
        <v>36.481816799999997</v>
      </c>
      <c r="E44" s="49" t="str">
        <f t="shared" ref="E44:S44" si="7">E45</f>
        <v>нд</v>
      </c>
      <c r="F44" s="49">
        <f t="shared" si="7"/>
        <v>36.481816799999997</v>
      </c>
      <c r="G44" s="49">
        <f t="shared" si="7"/>
        <v>0</v>
      </c>
      <c r="H44" s="49">
        <f t="shared" si="7"/>
        <v>0</v>
      </c>
      <c r="I44" s="49">
        <f t="shared" si="7"/>
        <v>0</v>
      </c>
      <c r="J44" s="49">
        <f t="shared" si="7"/>
        <v>36.481816799999997</v>
      </c>
      <c r="K44" s="49">
        <f t="shared" si="7"/>
        <v>30.401514000000002</v>
      </c>
      <c r="L44" s="49" t="str">
        <f t="shared" si="7"/>
        <v>нд</v>
      </c>
      <c r="M44" s="49">
        <f t="shared" si="7"/>
        <v>30.401514000000002</v>
      </c>
      <c r="N44" s="49" t="str">
        <f t="shared" si="7"/>
        <v>нд</v>
      </c>
      <c r="O44" s="49" t="str">
        <f t="shared" si="7"/>
        <v>нд</v>
      </c>
      <c r="P44" s="49">
        <f t="shared" si="7"/>
        <v>0.65</v>
      </c>
      <c r="Q44" s="49">
        <f t="shared" si="7"/>
        <v>1.05</v>
      </c>
      <c r="R44" s="49">
        <f t="shared" si="7"/>
        <v>0</v>
      </c>
      <c r="S44" s="49">
        <f t="shared" si="7"/>
        <v>0</v>
      </c>
    </row>
    <row r="45" spans="1:21" ht="47.25" x14ac:dyDescent="0.25">
      <c r="A45" s="19" t="s">
        <v>82</v>
      </c>
      <c r="B45" s="19" t="s">
        <v>83</v>
      </c>
      <c r="C45" s="13" t="s">
        <v>32</v>
      </c>
      <c r="D45" s="49">
        <f>D46+D47</f>
        <v>36.481816799999997</v>
      </c>
      <c r="E45" s="46" t="s">
        <v>33</v>
      </c>
      <c r="F45" s="49">
        <f t="shared" ref="F45:K45" si="8">F46+F47</f>
        <v>36.481816799999997</v>
      </c>
      <c r="G45" s="49">
        <f t="shared" si="8"/>
        <v>0</v>
      </c>
      <c r="H45" s="49">
        <f t="shared" si="8"/>
        <v>0</v>
      </c>
      <c r="I45" s="49">
        <f t="shared" si="8"/>
        <v>0</v>
      </c>
      <c r="J45" s="49">
        <f t="shared" si="8"/>
        <v>36.481816799999997</v>
      </c>
      <c r="K45" s="49">
        <f t="shared" si="8"/>
        <v>30.401514000000002</v>
      </c>
      <c r="L45" s="46" t="s">
        <v>33</v>
      </c>
      <c r="M45" s="49">
        <f>M46+M47</f>
        <v>30.401514000000002</v>
      </c>
      <c r="N45" s="46" t="s">
        <v>33</v>
      </c>
      <c r="O45" s="46" t="s">
        <v>33</v>
      </c>
      <c r="P45" s="49">
        <f>P46+P47</f>
        <v>0.65</v>
      </c>
      <c r="Q45" s="49">
        <f>Q46+Q47</f>
        <v>1.05</v>
      </c>
      <c r="R45" s="49">
        <f>R46+R47</f>
        <v>0</v>
      </c>
      <c r="S45" s="49">
        <f>S46+S47</f>
        <v>0</v>
      </c>
    </row>
    <row r="46" spans="1:21" s="22" customFormat="1" ht="233.25" customHeight="1" x14ac:dyDescent="0.25">
      <c r="A46" s="52" t="str">
        <f>'[1]1-2026'!$A$52</f>
        <v>1.2.1.1.1</v>
      </c>
      <c r="B46" s="53" t="str">
        <f>'[1]1-2026'!$B$52</f>
        <v>Реконструкция ТП-9, КТПН 2хТМГ-400кВА</v>
      </c>
      <c r="C46" s="54" t="str">
        <f>'[1]1-2026'!$C$52</f>
        <v>P_1.1.1</v>
      </c>
      <c r="D46" s="49">
        <f>'[1]2'!T49</f>
        <v>22.850099999999998</v>
      </c>
      <c r="E46" s="55" t="s">
        <v>84</v>
      </c>
      <c r="F46" s="49">
        <f>G46+H46+I46+J46</f>
        <v>22.850099999999998</v>
      </c>
      <c r="G46" s="46">
        <v>0</v>
      </c>
      <c r="H46" s="46">
        <v>0</v>
      </c>
      <c r="I46" s="46">
        <v>0</v>
      </c>
      <c r="J46" s="49">
        <f>'[1]2'!AM49</f>
        <v>22.850099999999998</v>
      </c>
      <c r="K46" s="49">
        <f>'[1]3'!AO49</f>
        <v>19.04175</v>
      </c>
      <c r="L46" s="46">
        <v>2026</v>
      </c>
      <c r="M46" s="49">
        <f>'[1]4'!U51</f>
        <v>19.04175</v>
      </c>
      <c r="N46" s="56" t="str">
        <f>'[1]12'!AC46</f>
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</c>
      <c r="O46" s="46" t="s">
        <v>85</v>
      </c>
      <c r="P46" s="47" t="str">
        <f>'[1]11.1'!Y48</f>
        <v>0,25</v>
      </c>
      <c r="Q46" s="46">
        <f>'[1]11.1'!Z48</f>
        <v>0.8</v>
      </c>
      <c r="R46" s="46">
        <v>0</v>
      </c>
      <c r="S46" s="46">
        <v>0</v>
      </c>
      <c r="T46" s="21"/>
      <c r="U46" s="21"/>
    </row>
    <row r="47" spans="1:21" s="22" customFormat="1" ht="246" customHeight="1" x14ac:dyDescent="0.25">
      <c r="A47" s="52" t="str">
        <f>'[1]1-2026'!$A$53</f>
        <v>1.2.1.1.2</v>
      </c>
      <c r="B47" s="53" t="str">
        <f>'[1]1-2026'!$B$53</f>
        <v>Реконструкция ТП-14, КТПН 1хТМГ-250кВА</v>
      </c>
      <c r="C47" s="54" t="str">
        <f>'[1]1-2026'!$C$53</f>
        <v>P_1.1.2</v>
      </c>
      <c r="D47" s="49">
        <f>'[1]2'!T50</f>
        <v>13.631716800000001</v>
      </c>
      <c r="E47" s="55" t="s">
        <v>84</v>
      </c>
      <c r="F47" s="49">
        <f>G47+H47+I47+J47</f>
        <v>13.631716800000001</v>
      </c>
      <c r="G47" s="46">
        <v>0</v>
      </c>
      <c r="H47" s="46">
        <v>0</v>
      </c>
      <c r="I47" s="46">
        <v>0</v>
      </c>
      <c r="J47" s="49">
        <f>'[1]2'!AW50</f>
        <v>13.631716800000001</v>
      </c>
      <c r="K47" s="49">
        <f>'[1]3'!AO50</f>
        <v>11.359764000000002</v>
      </c>
      <c r="L47" s="46">
        <v>2027</v>
      </c>
      <c r="M47" s="49">
        <f>'[1]4'!AI52</f>
        <v>11.359764000000002</v>
      </c>
      <c r="N47" s="56" t="str">
        <f>'[1]12'!AC47</f>
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        </v>
      </c>
      <c r="O47" s="46" t="s">
        <v>85</v>
      </c>
      <c r="P47" s="46">
        <f>'[1]11.1'!Y49</f>
        <v>0.4</v>
      </c>
      <c r="Q47" s="46">
        <f>'[1]11.1'!Z49</f>
        <v>0.25</v>
      </c>
      <c r="R47" s="46">
        <v>0</v>
      </c>
      <c r="S47" s="46">
        <v>0</v>
      </c>
      <c r="T47" s="21"/>
      <c r="U47" s="21"/>
    </row>
    <row r="48" spans="1:21" ht="78.75" x14ac:dyDescent="0.25">
      <c r="A48" s="18" t="s">
        <v>86</v>
      </c>
      <c r="B48" s="19" t="s">
        <v>87</v>
      </c>
      <c r="C48" s="23" t="s">
        <v>32</v>
      </c>
      <c r="D48" s="46">
        <v>0</v>
      </c>
      <c r="E48" s="46" t="s">
        <v>33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 t="s">
        <v>33</v>
      </c>
      <c r="M48" s="46">
        <v>0</v>
      </c>
      <c r="N48" s="46" t="s">
        <v>33</v>
      </c>
      <c r="O48" s="46" t="s">
        <v>33</v>
      </c>
      <c r="P48" s="46">
        <v>0</v>
      </c>
      <c r="Q48" s="46">
        <v>0</v>
      </c>
      <c r="R48" s="46">
        <v>0</v>
      </c>
      <c r="S48" s="46">
        <v>0</v>
      </c>
    </row>
    <row r="49" spans="1:25" ht="47.25" x14ac:dyDescent="0.25">
      <c r="A49" s="18" t="s">
        <v>88</v>
      </c>
      <c r="B49" s="19" t="s">
        <v>89</v>
      </c>
      <c r="C49" s="23" t="s">
        <v>32</v>
      </c>
      <c r="D49" s="46">
        <v>0</v>
      </c>
      <c r="E49" s="46" t="s">
        <v>33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 t="s">
        <v>33</v>
      </c>
      <c r="M49" s="46">
        <v>0</v>
      </c>
      <c r="N49" s="46" t="s">
        <v>33</v>
      </c>
      <c r="O49" s="46" t="s">
        <v>33</v>
      </c>
      <c r="P49" s="46">
        <v>0</v>
      </c>
      <c r="Q49" s="46">
        <v>0</v>
      </c>
      <c r="R49" s="46">
        <v>0</v>
      </c>
      <c r="S49" s="46">
        <v>0</v>
      </c>
    </row>
    <row r="50" spans="1:25" ht="31.5" x14ac:dyDescent="0.25">
      <c r="A50" s="18" t="s">
        <v>90</v>
      </c>
      <c r="B50" s="19" t="s">
        <v>91</v>
      </c>
      <c r="C50" s="23" t="s">
        <v>32</v>
      </c>
      <c r="D50" s="46">
        <v>0</v>
      </c>
      <c r="E50" s="46" t="s">
        <v>33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 t="s">
        <v>33</v>
      </c>
      <c r="M50" s="46">
        <v>0</v>
      </c>
      <c r="N50" s="46" t="s">
        <v>33</v>
      </c>
      <c r="O50" s="46" t="s">
        <v>33</v>
      </c>
      <c r="P50" s="46">
        <v>0</v>
      </c>
      <c r="Q50" s="46">
        <v>0</v>
      </c>
      <c r="R50" s="46">
        <v>0</v>
      </c>
      <c r="S50" s="46">
        <v>0</v>
      </c>
    </row>
    <row r="51" spans="1:25" ht="63" x14ac:dyDescent="0.25">
      <c r="A51" s="18" t="s">
        <v>92</v>
      </c>
      <c r="B51" s="19" t="s">
        <v>93</v>
      </c>
      <c r="C51" s="23" t="s">
        <v>32</v>
      </c>
      <c r="D51" s="46">
        <v>0</v>
      </c>
      <c r="E51" s="46" t="s">
        <v>33</v>
      </c>
      <c r="F51" s="46">
        <v>0</v>
      </c>
      <c r="G51" s="46">
        <v>0</v>
      </c>
      <c r="H51" s="46">
        <v>0</v>
      </c>
      <c r="I51" s="46">
        <v>0</v>
      </c>
      <c r="J51" s="46">
        <v>0</v>
      </c>
      <c r="K51" s="46">
        <v>0</v>
      </c>
      <c r="L51" s="46" t="s">
        <v>33</v>
      </c>
      <c r="M51" s="46">
        <v>0</v>
      </c>
      <c r="N51" s="46" t="s">
        <v>33</v>
      </c>
      <c r="O51" s="46" t="s">
        <v>33</v>
      </c>
      <c r="P51" s="46">
        <v>0</v>
      </c>
      <c r="Q51" s="46">
        <v>0</v>
      </c>
      <c r="R51" s="46">
        <v>0</v>
      </c>
      <c r="S51" s="46">
        <v>0</v>
      </c>
    </row>
    <row r="52" spans="1:25" ht="47.25" x14ac:dyDescent="0.25">
      <c r="A52" s="18" t="s">
        <v>94</v>
      </c>
      <c r="B52" s="19" t="s">
        <v>95</v>
      </c>
      <c r="C52" s="20" t="s">
        <v>32</v>
      </c>
      <c r="D52" s="49">
        <f>D53</f>
        <v>5.2539274943999992</v>
      </c>
      <c r="E52" s="46" t="s">
        <v>33</v>
      </c>
      <c r="F52" s="49">
        <f t="shared" ref="F52:S52" si="9">F53</f>
        <v>5.2539274943999992</v>
      </c>
      <c r="G52" s="49">
        <f t="shared" si="9"/>
        <v>0</v>
      </c>
      <c r="H52" s="49">
        <f t="shared" si="9"/>
        <v>0</v>
      </c>
      <c r="I52" s="49">
        <f t="shared" si="9"/>
        <v>0</v>
      </c>
      <c r="J52" s="49">
        <f t="shared" si="9"/>
        <v>5.2539274943999992</v>
      </c>
      <c r="K52" s="49">
        <f t="shared" si="9"/>
        <v>4.3782729119999999</v>
      </c>
      <c r="L52" s="46" t="s">
        <v>33</v>
      </c>
      <c r="M52" s="49">
        <f t="shared" si="9"/>
        <v>4.3782729119999999</v>
      </c>
      <c r="N52" s="46" t="s">
        <v>33</v>
      </c>
      <c r="O52" s="46" t="s">
        <v>33</v>
      </c>
      <c r="P52" s="49">
        <f t="shared" si="9"/>
        <v>0</v>
      </c>
      <c r="Q52" s="49">
        <f t="shared" si="9"/>
        <v>0</v>
      </c>
      <c r="R52" s="49">
        <f t="shared" si="9"/>
        <v>0</v>
      </c>
      <c r="S52" s="49">
        <f t="shared" si="9"/>
        <v>0</v>
      </c>
    </row>
    <row r="53" spans="1:25" s="22" customFormat="1" ht="405" x14ac:dyDescent="0.25">
      <c r="A53" s="57" t="str">
        <f>'[1]1-2026'!$A$59</f>
        <v>1.2.3.1</v>
      </c>
      <c r="B53" s="58" t="str">
        <f>'[1]1-2026'!$B$59</f>
        <v>Модернизация системы сбора данных с приборов учета электроэнергии класс напряжения 0,4 кВ</v>
      </c>
      <c r="C53" s="54" t="str">
        <f>'[1]1-2026'!$C$59</f>
        <v>P_2.3.1</v>
      </c>
      <c r="D53" s="49">
        <f>'[1]2'!T56</f>
        <v>5.2539274943999992</v>
      </c>
      <c r="E53" s="55" t="s">
        <v>84</v>
      </c>
      <c r="F53" s="49">
        <f>G53+H53+I53+J53</f>
        <v>5.2539274943999992</v>
      </c>
      <c r="G53" s="46">
        <v>0</v>
      </c>
      <c r="H53" s="46">
        <v>0</v>
      </c>
      <c r="I53" s="46">
        <v>0</v>
      </c>
      <c r="J53" s="49">
        <f>'[1]2'!AM56</f>
        <v>5.2539274943999992</v>
      </c>
      <c r="K53" s="49">
        <f>'[1]3'!AO56</f>
        <v>4.3782729119999999</v>
      </c>
      <c r="L53" s="46">
        <v>2027</v>
      </c>
      <c r="M53" s="49">
        <f>'[1]4'!AI58</f>
        <v>4.3782729119999999</v>
      </c>
      <c r="N53" s="56" t="str">
        <f>'[1]12'!AC53</f>
        <v xml:space="preserve">Повышение качества и надежности электроснабжения. Снижение потерь в распределительной электрической сети, улучшение качества поставляемой электрической энергии потребителям и своевременно предотвращать аварийные ситуации в сетях 0,4кВ АО «Аэропорт Южно-Сахалинск». Провести замену устаревших приборов учета, не позволяющих осуществлять работу в составе интеллектуальной системы учета электроэнергии, прокладку новых интерфейсных кабелей, выполнить работы по параметризации, конфигурированию теле параметров электрических приборов учета с последующей передачей данных на сервер. Приобретение сервера для осуществления сбора и обработки информации.           </v>
      </c>
      <c r="O53" s="46" t="s">
        <v>85</v>
      </c>
      <c r="P53" s="46">
        <v>0</v>
      </c>
      <c r="Q53" s="46">
        <v>0</v>
      </c>
      <c r="R53" s="46">
        <v>0</v>
      </c>
      <c r="S53" s="46">
        <v>0</v>
      </c>
      <c r="T53" s="21"/>
      <c r="U53" s="21"/>
    </row>
    <row r="54" spans="1:25" ht="63" x14ac:dyDescent="0.25">
      <c r="A54" s="18" t="s">
        <v>96</v>
      </c>
      <c r="B54" s="19" t="s">
        <v>97</v>
      </c>
      <c r="C54" s="20" t="s">
        <v>32</v>
      </c>
      <c r="D54" s="46">
        <v>0</v>
      </c>
      <c r="E54" s="46" t="s">
        <v>33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 t="s">
        <v>33</v>
      </c>
      <c r="M54" s="46">
        <v>0</v>
      </c>
      <c r="N54" s="46" t="s">
        <v>33</v>
      </c>
      <c r="O54" s="46" t="s">
        <v>33</v>
      </c>
      <c r="P54" s="46">
        <v>0</v>
      </c>
      <c r="Q54" s="46">
        <v>0</v>
      </c>
      <c r="R54" s="46">
        <v>0</v>
      </c>
      <c r="S54" s="46">
        <v>0</v>
      </c>
    </row>
    <row r="55" spans="1:25" ht="47.25" x14ac:dyDescent="0.25">
      <c r="A55" s="18" t="s">
        <v>98</v>
      </c>
      <c r="B55" s="19" t="s">
        <v>99</v>
      </c>
      <c r="C55" s="20" t="s">
        <v>32</v>
      </c>
      <c r="D55" s="46">
        <v>0</v>
      </c>
      <c r="E55" s="46" t="s">
        <v>33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 t="s">
        <v>33</v>
      </c>
      <c r="M55" s="46">
        <v>0</v>
      </c>
      <c r="N55" s="46" t="s">
        <v>33</v>
      </c>
      <c r="O55" s="46" t="s">
        <v>33</v>
      </c>
      <c r="P55" s="46">
        <v>0</v>
      </c>
      <c r="Q55" s="46">
        <v>0</v>
      </c>
      <c r="R55" s="46">
        <v>0</v>
      </c>
      <c r="S55" s="46">
        <v>0</v>
      </c>
    </row>
    <row r="56" spans="1:25" ht="63" x14ac:dyDescent="0.25">
      <c r="A56" s="18" t="s">
        <v>100</v>
      </c>
      <c r="B56" s="19" t="s">
        <v>101</v>
      </c>
      <c r="C56" s="20" t="s">
        <v>32</v>
      </c>
      <c r="D56" s="46">
        <v>0</v>
      </c>
      <c r="E56" s="46" t="s">
        <v>33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 t="s">
        <v>33</v>
      </c>
      <c r="M56" s="46">
        <v>0</v>
      </c>
      <c r="N56" s="46" t="s">
        <v>33</v>
      </c>
      <c r="O56" s="46" t="s">
        <v>33</v>
      </c>
      <c r="P56" s="46">
        <v>0</v>
      </c>
      <c r="Q56" s="46">
        <v>0</v>
      </c>
      <c r="R56" s="46">
        <v>0</v>
      </c>
      <c r="S56" s="46">
        <v>0</v>
      </c>
    </row>
    <row r="57" spans="1:25" s="17" customFormat="1" ht="94.5" x14ac:dyDescent="0.25">
      <c r="A57" s="18" t="s">
        <v>102</v>
      </c>
      <c r="B57" s="19" t="s">
        <v>103</v>
      </c>
      <c r="C57" s="13" t="s">
        <v>32</v>
      </c>
      <c r="D57" s="46">
        <v>0</v>
      </c>
      <c r="E57" s="46" t="s">
        <v>33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 t="s">
        <v>33</v>
      </c>
      <c r="M57" s="46">
        <v>0</v>
      </c>
      <c r="N57" s="46" t="s">
        <v>33</v>
      </c>
      <c r="O57" s="46" t="s">
        <v>33</v>
      </c>
      <c r="P57" s="46">
        <v>0</v>
      </c>
      <c r="Q57" s="46">
        <v>0</v>
      </c>
      <c r="R57" s="46">
        <v>0</v>
      </c>
      <c r="S57" s="46">
        <v>0</v>
      </c>
      <c r="T57" s="16"/>
      <c r="U57" s="16"/>
    </row>
    <row r="58" spans="1:25" ht="78.75" x14ac:dyDescent="0.25">
      <c r="A58" s="18" t="s">
        <v>104</v>
      </c>
      <c r="B58" s="19" t="s">
        <v>105</v>
      </c>
      <c r="C58" s="20" t="s">
        <v>32</v>
      </c>
      <c r="D58" s="46">
        <v>0</v>
      </c>
      <c r="E58" s="46" t="s">
        <v>33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 t="s">
        <v>33</v>
      </c>
      <c r="M58" s="46">
        <v>0</v>
      </c>
      <c r="N58" s="46" t="s">
        <v>33</v>
      </c>
      <c r="O58" s="46" t="s">
        <v>33</v>
      </c>
      <c r="P58" s="46">
        <v>0</v>
      </c>
      <c r="Q58" s="46">
        <v>0</v>
      </c>
      <c r="R58" s="46">
        <v>0</v>
      </c>
      <c r="S58" s="46">
        <v>0</v>
      </c>
    </row>
    <row r="59" spans="1:25" ht="78.75" x14ac:dyDescent="0.25">
      <c r="A59" s="18" t="s">
        <v>106</v>
      </c>
      <c r="B59" s="19" t="s">
        <v>107</v>
      </c>
      <c r="C59" s="20" t="s">
        <v>32</v>
      </c>
      <c r="D59" s="46">
        <v>0</v>
      </c>
      <c r="E59" s="46" t="s">
        <v>33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 t="s">
        <v>33</v>
      </c>
      <c r="M59" s="46">
        <v>0</v>
      </c>
      <c r="N59" s="46" t="s">
        <v>33</v>
      </c>
      <c r="O59" s="46" t="s">
        <v>33</v>
      </c>
      <c r="P59" s="46">
        <v>0</v>
      </c>
      <c r="Q59" s="46">
        <v>0</v>
      </c>
      <c r="R59" s="46">
        <v>0</v>
      </c>
      <c r="S59" s="46">
        <v>0</v>
      </c>
    </row>
    <row r="60" spans="1:25" s="17" customFormat="1" ht="47.25" x14ac:dyDescent="0.25">
      <c r="A60" s="18" t="s">
        <v>108</v>
      </c>
      <c r="B60" s="19" t="s">
        <v>109</v>
      </c>
      <c r="C60" s="13" t="s">
        <v>32</v>
      </c>
      <c r="D60" s="46">
        <v>0</v>
      </c>
      <c r="E60" s="46" t="s">
        <v>33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 t="s">
        <v>33</v>
      </c>
      <c r="M60" s="46">
        <v>0</v>
      </c>
      <c r="N60" s="46" t="s">
        <v>33</v>
      </c>
      <c r="O60" s="46" t="s">
        <v>33</v>
      </c>
      <c r="P60" s="46">
        <v>0</v>
      </c>
      <c r="Q60" s="46">
        <v>0</v>
      </c>
      <c r="R60" s="46">
        <v>0</v>
      </c>
      <c r="S60" s="46">
        <v>0</v>
      </c>
      <c r="T60" s="16"/>
      <c r="U60" s="16"/>
    </row>
    <row r="61" spans="1:25" s="17" customFormat="1" ht="47.25" x14ac:dyDescent="0.25">
      <c r="A61" s="18" t="s">
        <v>110</v>
      </c>
      <c r="B61" s="19" t="s">
        <v>111</v>
      </c>
      <c r="C61" s="13" t="s">
        <v>32</v>
      </c>
      <c r="D61" s="46">
        <v>0</v>
      </c>
      <c r="E61" s="46" t="s">
        <v>33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 t="s">
        <v>33</v>
      </c>
      <c r="M61" s="46">
        <v>0</v>
      </c>
      <c r="N61" s="46" t="s">
        <v>33</v>
      </c>
      <c r="O61" s="46" t="s">
        <v>33</v>
      </c>
      <c r="P61" s="46">
        <v>0</v>
      </c>
      <c r="Q61" s="46">
        <v>0</v>
      </c>
      <c r="R61" s="46">
        <v>0</v>
      </c>
      <c r="S61" s="46">
        <v>0</v>
      </c>
      <c r="T61" s="16"/>
      <c r="U61" s="16"/>
    </row>
    <row r="62" spans="1:25" s="17" customFormat="1" ht="31.5" x14ac:dyDescent="0.25">
      <c r="A62" s="18" t="s">
        <v>112</v>
      </c>
      <c r="B62" s="19" t="s">
        <v>113</v>
      </c>
      <c r="C62" s="13" t="s">
        <v>32</v>
      </c>
      <c r="D62" s="46">
        <v>0</v>
      </c>
      <c r="E62" s="46" t="s">
        <v>33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6" t="s">
        <v>33</v>
      </c>
      <c r="M62" s="46">
        <v>0</v>
      </c>
      <c r="N62" s="46" t="s">
        <v>33</v>
      </c>
      <c r="O62" s="46" t="s">
        <v>33</v>
      </c>
      <c r="P62" s="46">
        <v>0</v>
      </c>
      <c r="Q62" s="46">
        <v>0</v>
      </c>
      <c r="R62" s="46">
        <v>0</v>
      </c>
      <c r="S62" s="46">
        <v>0</v>
      </c>
      <c r="T62" s="16"/>
      <c r="U62" s="16"/>
    </row>
    <row r="63" spans="1:25" ht="15.75" x14ac:dyDescent="0.25"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</row>
    <row r="64" spans="1:25" ht="15.75" x14ac:dyDescent="0.25"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</row>
    <row r="65" spans="4:25" ht="15.75" x14ac:dyDescent="0.25"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</row>
  </sheetData>
  <mergeCells count="18"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F11:J12"/>
    <mergeCell ref="K11:K13"/>
    <mergeCell ref="L11:M12"/>
    <mergeCell ref="N11:N13"/>
    <mergeCell ref="O11:O13"/>
  </mergeCells>
  <pageMargins left="0.70866141732283472" right="0.70866141732283472" top="0.74803149606299213" bottom="0.74803149606299213" header="0.31496062992125984" footer="0.31496062992125984"/>
  <pageSetup paperSize="8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2025-05-22T03:39:14Z</dcterms:created>
  <dcterms:modified xsi:type="dcterms:W3CDTF">2025-05-22T03:59:41Z</dcterms:modified>
</cp:coreProperties>
</file>